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1266 (6-11-2025)\RESPUESTAS\SDAmbiente\"/>
    </mc:Choice>
  </mc:AlternateContent>
  <bookViews>
    <workbookView xWindow="0" yWindow="0" windowWidth="28800" windowHeight="12330"/>
  </bookViews>
  <sheets>
    <sheet name="Polític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9" i="1" l="1"/>
  <c r="B26" i="1"/>
  <c r="B28" i="1" s="1"/>
  <c r="B114" i="1"/>
  <c r="B111" i="1"/>
  <c r="B110" i="1"/>
  <c r="B106" i="1"/>
  <c r="B107" i="1" s="1"/>
  <c r="B100" i="1"/>
  <c r="B103" i="1" s="1"/>
  <c r="C99" i="1"/>
  <c r="C92" i="1"/>
  <c r="B86" i="1"/>
  <c r="B87" i="1" s="1"/>
  <c r="B81" i="1"/>
  <c r="B83" i="1" s="1"/>
  <c r="B76" i="1"/>
  <c r="B77" i="1" s="1"/>
  <c r="B71" i="1"/>
  <c r="B73" i="1" s="1"/>
  <c r="B61" i="1"/>
  <c r="B63" i="1" s="1"/>
  <c r="B66" i="1"/>
  <c r="B67" i="1" s="1"/>
  <c r="B56" i="1"/>
  <c r="B57" i="1" s="1"/>
  <c r="B51" i="1"/>
  <c r="B53" i="1" s="1"/>
  <c r="B44" i="1"/>
  <c r="B45" i="1" s="1"/>
  <c r="B31" i="1"/>
  <c r="B32" i="1" s="1"/>
  <c r="B14" i="1" l="1"/>
  <c r="C80" i="1"/>
  <c r="C70" i="1"/>
  <c r="F69" i="1"/>
  <c r="B39" i="1"/>
  <c r="B41" i="1" s="1"/>
  <c r="B8" i="1"/>
  <c r="B15" i="1" l="1"/>
  <c r="B117" i="1" s="1"/>
  <c r="B115" i="1"/>
  <c r="B10" i="1"/>
  <c r="B112" i="1" s="1"/>
  <c r="B109" i="1"/>
</calcChain>
</file>

<file path=xl/sharedStrings.xml><?xml version="1.0" encoding="utf-8"?>
<sst xmlns="http://schemas.openxmlformats.org/spreadsheetml/2006/main" count="176" uniqueCount="77">
  <si>
    <t xml:space="preserve">POLÍTICAS COMPROMISOS VS EJECUCIÓN </t>
  </si>
  <si>
    <t>Valores por Año a partir de 2024- 2036</t>
  </si>
  <si>
    <t>INDIGENAS 14 PUEBLOS</t>
  </si>
  <si>
    <t>Valor contrato</t>
  </si>
  <si>
    <t>Proyecto</t>
  </si>
  <si>
    <t>Observaciones</t>
  </si>
  <si>
    <t>Total Ejecutado Año 2025</t>
  </si>
  <si>
    <t>En Personal y Logística</t>
  </si>
  <si>
    <t>Total Compromiso 2025</t>
  </si>
  <si>
    <t>CONPES 37</t>
  </si>
  <si>
    <t>RROM</t>
  </si>
  <si>
    <t>CONPES 40</t>
  </si>
  <si>
    <t>Más $11.000.000 en Operador Logísitco</t>
  </si>
  <si>
    <t>AFRO</t>
  </si>
  <si>
    <t>CONPES 39</t>
  </si>
  <si>
    <t>LGTBI</t>
  </si>
  <si>
    <t>CONPES 16</t>
  </si>
  <si>
    <t>Más apoyo logísitco en eventos</t>
  </si>
  <si>
    <t>PALENQUERO</t>
  </si>
  <si>
    <t>RAIZAL</t>
  </si>
  <si>
    <t>CONPES 38</t>
  </si>
  <si>
    <t>Más $8.000.000 en Operador Logísitco. 2 eventos</t>
  </si>
  <si>
    <t>MUISCAS-GUARDIANES NATURALEZA - PLAN DE VIDA</t>
  </si>
  <si>
    <t>Juridico</t>
  </si>
  <si>
    <t>Total Compromiso 2024</t>
  </si>
  <si>
    <t>Circular 00013</t>
  </si>
  <si>
    <t>Valor 2026 por concertar</t>
  </si>
  <si>
    <t>OPS</t>
  </si>
  <si>
    <t>Total Ejecutado Año 2025 OPS</t>
  </si>
  <si>
    <t>Total Ejecutado Logística</t>
  </si>
  <si>
    <t>Total 2025</t>
  </si>
  <si>
    <t>Proyectado 2026</t>
  </si>
  <si>
    <t>Total OPS Para Año 2026</t>
  </si>
  <si>
    <t>Total Logística 2026</t>
  </si>
  <si>
    <t>Total 2026</t>
  </si>
  <si>
    <t>Logística</t>
  </si>
  <si>
    <t>CAPITULO MUISCA</t>
  </si>
  <si>
    <t>Total Compromiso Anual</t>
  </si>
  <si>
    <t>Producto 1. Capitulo Muisca 3.1.1.</t>
  </si>
  <si>
    <t>Producto 2. Capítulo Muisca 3.1.2</t>
  </si>
  <si>
    <t>2024: 45 Millones</t>
  </si>
  <si>
    <t>2025  y 2026: 75Millones x Año</t>
  </si>
  <si>
    <t>2024 al 2026: 55 Millones x Año</t>
  </si>
  <si>
    <t>Total Insumo Rituales</t>
  </si>
  <si>
    <t>Insumo Rituales</t>
  </si>
  <si>
    <t>Total Políticas Ejecutado 2025</t>
  </si>
  <si>
    <t>Total Políticas Ejecutado 2026</t>
  </si>
  <si>
    <t>Total OPS 2025 ejecutado</t>
  </si>
  <si>
    <t>Total Logística 2025 Ejecutado</t>
  </si>
  <si>
    <t>Total Otros 2025 Ejecutado</t>
  </si>
  <si>
    <t>Arley Suarez</t>
  </si>
  <si>
    <t>Angie Fitata</t>
  </si>
  <si>
    <t>Armando Caviativa</t>
  </si>
  <si>
    <t>Leydy Gonzalez</t>
  </si>
  <si>
    <t>Angela Niviayo</t>
  </si>
  <si>
    <t>Daniela Naranjo Neuta</t>
  </si>
  <si>
    <t>Yeison Yopasa</t>
  </si>
  <si>
    <t>Edward Arevalo</t>
  </si>
  <si>
    <t>Javier Garibello</t>
  </si>
  <si>
    <t>Miguel Angel Neuta Chiguasuque</t>
  </si>
  <si>
    <t xml:space="preserve">Tania Geraldine Catama Sánchez 
</t>
  </si>
  <si>
    <t>Jose William Chiguasuque</t>
  </si>
  <si>
    <t>Jose Cobos Neuta</t>
  </si>
  <si>
    <t>Falta</t>
  </si>
  <si>
    <t>"1542025-8054" JUAN DARIO FARFAN QUIROGA</t>
  </si>
  <si>
    <t>"1532025-8054" MARBIN FARID MACIAS BOTINA</t>
  </si>
  <si>
    <t>"2452025-7961" BRAYAN JHAIR GIAGREKUDO OLARTE</t>
  </si>
  <si>
    <t>"1492025-8054" JONATHAN ALEXANDER TRASLAVIÑA RIVERA</t>
  </si>
  <si>
    <t>"1502025-8054" KEVIN STWARD CAMACHO SANABRIA</t>
  </si>
  <si>
    <t>"1512025-8054" MARGARITA DEL PILAR DIAZ ZAPATA</t>
  </si>
  <si>
    <t>"1522025-8054" ELIZABETH YARITZA CRISTO GUARIN</t>
  </si>
  <si>
    <t>"1462025-8054" HAROLD MARIO MENA CRISTANCHO</t>
  </si>
  <si>
    <t>"1472025-8054" JOHN JAIRO DAVILA TORRES</t>
  </si>
  <si>
    <t>"1482025-8054" ANA MILENA QUESADA BALANTA</t>
  </si>
  <si>
    <t>"1452025-8054" EMMA  ESPINOSA PERAZA</t>
  </si>
  <si>
    <t>"2702025-7961" MANUELA PATRICIA CASSIANI CASSERES</t>
  </si>
  <si>
    <t>"1362025-7961" ILEEN  ARCHBOLD MARTINEZ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</si>
</sst>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-* #,##0_-;\-* #,##0_-;_-* &quot;-&quot;??_-;_-@_-"/>
    <numFmt numFmtId="167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sz val="1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0" fontId="3" fillId="2" borderId="1" xfId="0" applyFont="1" applyFill="1" applyBorder="1"/>
    <xf numFmtId="165" fontId="3" fillId="2" borderId="1" xfId="2" applyNumberFormat="1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2" fillId="3" borderId="1" xfId="0" applyFont="1" applyFill="1" applyBorder="1"/>
    <xf numFmtId="165" fontId="2" fillId="3" borderId="1" xfId="2" applyNumberFormat="1" applyFont="1" applyFill="1" applyBorder="1"/>
    <xf numFmtId="164" fontId="3" fillId="3" borderId="1" xfId="2" applyFont="1" applyFill="1" applyBorder="1"/>
    <xf numFmtId="44" fontId="3" fillId="2" borderId="1" xfId="0" applyNumberFormat="1" applyFont="1" applyFill="1" applyBorder="1"/>
    <xf numFmtId="0" fontId="3" fillId="4" borderId="1" xfId="0" applyFont="1" applyFill="1" applyBorder="1"/>
    <xf numFmtId="165" fontId="3" fillId="4" borderId="1" xfId="2" applyNumberFormat="1" applyFont="1" applyFill="1" applyBorder="1"/>
    <xf numFmtId="164" fontId="3" fillId="4" borderId="1" xfId="2" applyFont="1" applyFill="1" applyBorder="1" applyAlignment="1">
      <alignment horizontal="center"/>
    </xf>
    <xf numFmtId="166" fontId="3" fillId="2" borderId="3" xfId="1" applyNumberFormat="1" applyFont="1" applyFill="1" applyBorder="1"/>
    <xf numFmtId="164" fontId="2" fillId="5" borderId="1" xfId="2" applyFont="1" applyFill="1" applyBorder="1"/>
    <xf numFmtId="166" fontId="3" fillId="2" borderId="5" xfId="1" applyNumberFormat="1" applyFont="1" applyFill="1" applyBorder="1"/>
    <xf numFmtId="44" fontId="3" fillId="2" borderId="0" xfId="0" applyNumberFormat="1" applyFont="1" applyFill="1"/>
    <xf numFmtId="44" fontId="3" fillId="2" borderId="3" xfId="0" applyNumberFormat="1" applyFont="1" applyFill="1" applyBorder="1"/>
    <xf numFmtId="0" fontId="4" fillId="2" borderId="1" xfId="0" applyFont="1" applyFill="1" applyBorder="1"/>
    <xf numFmtId="0" fontId="3" fillId="2" borderId="5" xfId="0" applyFont="1" applyFill="1" applyBorder="1"/>
    <xf numFmtId="43" fontId="3" fillId="2" borderId="1" xfId="1" applyFont="1" applyFill="1" applyBorder="1"/>
    <xf numFmtId="0" fontId="3" fillId="2" borderId="1" xfId="0" applyFont="1" applyFill="1" applyBorder="1" applyAlignment="1">
      <alignment horizontal="center"/>
    </xf>
    <xf numFmtId="165" fontId="3" fillId="2" borderId="0" xfId="0" applyNumberFormat="1" applyFont="1" applyFill="1"/>
    <xf numFmtId="165" fontId="3" fillId="2" borderId="0" xfId="2" applyNumberFormat="1" applyFont="1" applyFill="1"/>
    <xf numFmtId="167" fontId="3" fillId="2" borderId="0" xfId="0" applyNumberFormat="1" applyFont="1" applyFill="1"/>
    <xf numFmtId="165" fontId="5" fillId="4" borderId="1" xfId="2" applyNumberFormat="1" applyFont="1" applyFill="1" applyBorder="1"/>
    <xf numFmtId="0" fontId="2" fillId="2" borderId="0" xfId="0" applyFont="1" applyFill="1"/>
    <xf numFmtId="165" fontId="2" fillId="2" borderId="0" xfId="2" applyNumberFormat="1" applyFont="1" applyFill="1" applyBorder="1"/>
    <xf numFmtId="164" fontId="2" fillId="2" borderId="0" xfId="2" applyFont="1" applyFill="1" applyBorder="1"/>
    <xf numFmtId="44" fontId="2" fillId="2" borderId="0" xfId="0" applyNumberFormat="1" applyFont="1" applyFill="1"/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left"/>
    </xf>
    <xf numFmtId="166" fontId="3" fillId="2" borderId="1" xfId="1" applyNumberFormat="1" applyFont="1" applyFill="1" applyBorder="1"/>
    <xf numFmtId="0" fontId="2" fillId="4" borderId="4" xfId="0" applyFont="1" applyFill="1" applyBorder="1"/>
    <xf numFmtId="0" fontId="2" fillId="6" borderId="1" xfId="0" applyFont="1" applyFill="1" applyBorder="1" applyAlignment="1">
      <alignment horizontal="left"/>
    </xf>
    <xf numFmtId="165" fontId="2" fillId="5" borderId="1" xfId="0" applyNumberFormat="1" applyFont="1" applyFill="1" applyBorder="1" applyAlignment="1">
      <alignment horizontal="left"/>
    </xf>
    <xf numFmtId="165" fontId="2" fillId="6" borderId="1" xfId="0" applyNumberFormat="1" applyFont="1" applyFill="1" applyBorder="1" applyAlignment="1">
      <alignment horizontal="left"/>
    </xf>
    <xf numFmtId="0" fontId="2" fillId="2" borderId="1" xfId="0" applyFont="1" applyFill="1" applyBorder="1"/>
    <xf numFmtId="165" fontId="2" fillId="2" borderId="1" xfId="2" applyNumberFormat="1" applyFont="1" applyFill="1" applyBorder="1"/>
    <xf numFmtId="164" fontId="3" fillId="2" borderId="1" xfId="2" applyFont="1" applyFill="1" applyBorder="1"/>
    <xf numFmtId="165" fontId="3" fillId="4" borderId="1" xfId="2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right"/>
    </xf>
    <xf numFmtId="164" fontId="3" fillId="4" borderId="1" xfId="3" applyFont="1" applyFill="1" applyBorder="1" applyAlignment="1">
      <alignment horizontal="center"/>
    </xf>
    <xf numFmtId="44" fontId="3" fillId="2" borderId="5" xfId="0" applyNumberFormat="1" applyFont="1" applyFill="1" applyBorder="1"/>
    <xf numFmtId="44" fontId="2" fillId="2" borderId="2" xfId="0" applyNumberFormat="1" applyFont="1" applyFill="1" applyBorder="1"/>
    <xf numFmtId="165" fontId="3" fillId="2" borderId="3" xfId="2" applyNumberFormat="1" applyFont="1" applyFill="1" applyBorder="1"/>
    <xf numFmtId="0" fontId="2" fillId="2" borderId="1" xfId="0" applyFont="1" applyFill="1" applyBorder="1" applyAlignment="1">
      <alignment horizontal="left"/>
    </xf>
    <xf numFmtId="165" fontId="2" fillId="2" borderId="1" xfId="0" applyNumberFormat="1" applyFont="1" applyFill="1" applyBorder="1" applyAlignment="1">
      <alignment horizontal="left"/>
    </xf>
    <xf numFmtId="164" fontId="2" fillId="6" borderId="1" xfId="2" applyFont="1" applyFill="1" applyBorder="1"/>
    <xf numFmtId="165" fontId="5" fillId="2" borderId="1" xfId="3" applyNumberFormat="1" applyFont="1" applyFill="1" applyBorder="1"/>
    <xf numFmtId="165" fontId="5" fillId="2" borderId="1" xfId="2" applyNumberFormat="1" applyFont="1" applyFill="1" applyBorder="1"/>
    <xf numFmtId="0" fontId="2" fillId="6" borderId="1" xfId="0" applyFont="1" applyFill="1" applyBorder="1"/>
    <xf numFmtId="165" fontId="2" fillId="6" borderId="1" xfId="0" applyNumberFormat="1" applyFont="1" applyFill="1" applyBorder="1"/>
    <xf numFmtId="165" fontId="3" fillId="2" borderId="1" xfId="0" applyNumberFormat="1" applyFont="1" applyFill="1" applyBorder="1"/>
    <xf numFmtId="165" fontId="2" fillId="2" borderId="0" xfId="0" applyNumberFormat="1" applyFont="1" applyFill="1"/>
    <xf numFmtId="165" fontId="2" fillId="3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165" fontId="3" fillId="2" borderId="1" xfId="2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4">
    <cellStyle name="Millares" xfId="1" builtinId="3"/>
    <cellStyle name="Moneda" xfId="2" builtinId="4"/>
    <cellStyle name="Moneda 2" xf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8"/>
  <sheetViews>
    <sheetView tabSelected="1" workbookViewId="0">
      <selection activeCell="B5" sqref="B5"/>
    </sheetView>
  </sheetViews>
  <sheetFormatPr baseColWidth="10" defaultRowHeight="16.5" x14ac:dyDescent="0.3"/>
  <cols>
    <col min="1" max="1" width="60.7109375" style="2" customWidth="1"/>
    <col min="2" max="2" width="18.5703125" style="2" bestFit="1" customWidth="1"/>
    <col min="3" max="3" width="20.28515625" style="2" bestFit="1" customWidth="1"/>
    <col min="4" max="4" width="46.28515625" style="2" bestFit="1" customWidth="1"/>
    <col min="5" max="5" width="21.5703125" style="2" bestFit="1" customWidth="1"/>
    <col min="6" max="6" width="20.28515625" style="2" bestFit="1" customWidth="1"/>
    <col min="7" max="7" width="17.42578125" style="2" bestFit="1" customWidth="1"/>
    <col min="8" max="8" width="11.42578125" style="2"/>
    <col min="9" max="9" width="17.42578125" style="2" bestFit="1" customWidth="1"/>
    <col min="10" max="16384" width="11.42578125" style="2"/>
  </cols>
  <sheetData>
    <row r="1" spans="1:4" x14ac:dyDescent="0.3">
      <c r="A1" s="61" t="s">
        <v>0</v>
      </c>
      <c r="B1" s="61"/>
      <c r="C1" s="61"/>
      <c r="D1" s="61"/>
    </row>
    <row r="2" spans="1:4" x14ac:dyDescent="0.3">
      <c r="A2" s="61" t="s">
        <v>1</v>
      </c>
      <c r="B2" s="61"/>
      <c r="C2" s="61"/>
      <c r="D2" s="61"/>
    </row>
    <row r="3" spans="1:4" ht="12.75" customHeight="1" x14ac:dyDescent="0.3"/>
    <row r="4" spans="1:4" x14ac:dyDescent="0.3">
      <c r="A4" s="3" t="s">
        <v>2</v>
      </c>
      <c r="B4" s="3" t="s">
        <v>3</v>
      </c>
      <c r="C4" s="3" t="s">
        <v>4</v>
      </c>
      <c r="D4" s="3" t="s">
        <v>5</v>
      </c>
    </row>
    <row r="5" spans="1:4" x14ac:dyDescent="0.3">
      <c r="A5" s="4" t="s">
        <v>65</v>
      </c>
      <c r="B5" s="5">
        <v>13866000</v>
      </c>
      <c r="C5" s="4">
        <v>8054</v>
      </c>
      <c r="D5" s="14" t="s">
        <v>9</v>
      </c>
    </row>
    <row r="6" spans="1:4" x14ac:dyDescent="0.3">
      <c r="A6" s="4" t="s">
        <v>64</v>
      </c>
      <c r="B6" s="5">
        <v>13866000</v>
      </c>
      <c r="C6" s="4">
        <v>8054</v>
      </c>
      <c r="D6" s="43" t="s">
        <v>37</v>
      </c>
    </row>
    <row r="7" spans="1:4" x14ac:dyDescent="0.3">
      <c r="A7" s="4" t="s">
        <v>66</v>
      </c>
      <c r="B7" s="5">
        <v>13866000</v>
      </c>
      <c r="C7" s="4">
        <v>7961</v>
      </c>
      <c r="D7" s="42">
        <v>75000000</v>
      </c>
    </row>
    <row r="8" spans="1:4" x14ac:dyDescent="0.3">
      <c r="A8" s="8" t="s">
        <v>28</v>
      </c>
      <c r="B8" s="9">
        <f>SUM(B5:B7)</f>
        <v>41598000</v>
      </c>
      <c r="C8" s="10" t="s">
        <v>27</v>
      </c>
      <c r="D8" s="11" t="s">
        <v>7</v>
      </c>
    </row>
    <row r="9" spans="1:4" x14ac:dyDescent="0.3">
      <c r="A9" s="8" t="s">
        <v>29</v>
      </c>
      <c r="B9" s="9">
        <v>10000000</v>
      </c>
      <c r="C9" s="10" t="s">
        <v>35</v>
      </c>
      <c r="D9" s="11"/>
    </row>
    <row r="10" spans="1:4" x14ac:dyDescent="0.3">
      <c r="A10" s="39" t="s">
        <v>30</v>
      </c>
      <c r="B10" s="40">
        <f>SUM(B8:B9)</f>
        <v>51598000</v>
      </c>
      <c r="C10" s="41"/>
      <c r="D10" s="11"/>
    </row>
    <row r="11" spans="1:4" hidden="1" x14ac:dyDescent="0.3">
      <c r="A11" s="12" t="s">
        <v>8</v>
      </c>
      <c r="B11" s="13">
        <v>75000000</v>
      </c>
      <c r="C11" s="4"/>
      <c r="D11" s="4"/>
    </row>
    <row r="12" spans="1:4" x14ac:dyDescent="0.3">
      <c r="A12" s="35" t="s">
        <v>31</v>
      </c>
      <c r="B12" s="32" t="s">
        <v>3</v>
      </c>
      <c r="C12" s="32" t="s">
        <v>4</v>
      </c>
      <c r="D12" s="15"/>
    </row>
    <row r="13" spans="1:4" x14ac:dyDescent="0.3">
      <c r="A13" s="39" t="s">
        <v>32</v>
      </c>
      <c r="B13" s="5">
        <v>69330000</v>
      </c>
      <c r="C13" s="4">
        <v>7961</v>
      </c>
      <c r="D13" s="34"/>
    </row>
    <row r="14" spans="1:4" x14ac:dyDescent="0.3">
      <c r="A14" s="48" t="s">
        <v>33</v>
      </c>
      <c r="B14" s="49">
        <f>B9</f>
        <v>10000000</v>
      </c>
      <c r="C14" s="4">
        <v>7961</v>
      </c>
      <c r="D14" s="34"/>
    </row>
    <row r="15" spans="1:4" x14ac:dyDescent="0.3">
      <c r="A15" s="33" t="s">
        <v>34</v>
      </c>
      <c r="B15" s="37">
        <f>SUM(B13:B14)</f>
        <v>79330000</v>
      </c>
      <c r="C15" s="16"/>
      <c r="D15" s="34"/>
    </row>
    <row r="16" spans="1:4" x14ac:dyDescent="0.3">
      <c r="D16" s="18"/>
    </row>
    <row r="17" spans="1:4" x14ac:dyDescent="0.3">
      <c r="A17" s="3" t="s">
        <v>36</v>
      </c>
      <c r="B17" s="3" t="s">
        <v>3</v>
      </c>
      <c r="C17" s="3" t="s">
        <v>4</v>
      </c>
      <c r="D17" s="3" t="s">
        <v>5</v>
      </c>
    </row>
    <row r="18" spans="1:4" x14ac:dyDescent="0.3">
      <c r="A18" s="59" t="s">
        <v>50</v>
      </c>
      <c r="B18" s="60">
        <v>10032000</v>
      </c>
      <c r="C18" s="23">
        <v>7961</v>
      </c>
      <c r="D18" s="58"/>
    </row>
    <row r="19" spans="1:4" x14ac:dyDescent="0.3">
      <c r="A19" s="59" t="s">
        <v>51</v>
      </c>
      <c r="B19" s="60">
        <v>8904000</v>
      </c>
      <c r="C19" s="23">
        <v>7961</v>
      </c>
      <c r="D19" s="58"/>
    </row>
    <row r="20" spans="1:4" x14ac:dyDescent="0.3">
      <c r="A20" s="59" t="s">
        <v>52</v>
      </c>
      <c r="B20" s="60">
        <v>6312000</v>
      </c>
      <c r="C20" s="23">
        <v>7961</v>
      </c>
      <c r="D20" s="58"/>
    </row>
    <row r="21" spans="1:4" x14ac:dyDescent="0.3">
      <c r="A21" s="59" t="s">
        <v>53</v>
      </c>
      <c r="B21" s="60">
        <v>6312000</v>
      </c>
      <c r="C21" s="23">
        <v>7961</v>
      </c>
      <c r="D21" s="58"/>
    </row>
    <row r="22" spans="1:4" x14ac:dyDescent="0.3">
      <c r="A22" s="59" t="s">
        <v>54</v>
      </c>
      <c r="B22" s="60">
        <v>6312000</v>
      </c>
      <c r="C22" s="23">
        <v>7961</v>
      </c>
      <c r="D22" s="58"/>
    </row>
    <row r="23" spans="1:4" x14ac:dyDescent="0.3">
      <c r="A23" s="59" t="s">
        <v>55</v>
      </c>
      <c r="B23" s="60">
        <v>4966000</v>
      </c>
      <c r="C23" s="23">
        <v>7961</v>
      </c>
      <c r="D23" s="58"/>
    </row>
    <row r="24" spans="1:4" x14ac:dyDescent="0.3">
      <c r="A24" s="59" t="s">
        <v>56</v>
      </c>
      <c r="B24" s="60">
        <v>10032000</v>
      </c>
      <c r="C24" s="23">
        <v>7961</v>
      </c>
      <c r="D24" s="58"/>
    </row>
    <row r="25" spans="1:4" x14ac:dyDescent="0.3">
      <c r="A25" s="59" t="s">
        <v>57</v>
      </c>
      <c r="B25" s="60">
        <v>6312000</v>
      </c>
      <c r="C25" s="23">
        <v>7961</v>
      </c>
      <c r="D25" s="44" t="s">
        <v>9</v>
      </c>
    </row>
    <row r="26" spans="1:4" x14ac:dyDescent="0.3">
      <c r="A26" s="8" t="s">
        <v>6</v>
      </c>
      <c r="B26" s="9">
        <f>SUM(B18:B25)</f>
        <v>59182000</v>
      </c>
      <c r="C26" s="10"/>
      <c r="D26" s="46" t="s">
        <v>38</v>
      </c>
    </row>
    <row r="27" spans="1:4" x14ac:dyDescent="0.3">
      <c r="A27" s="8" t="s">
        <v>29</v>
      </c>
      <c r="B27" s="9">
        <v>10080000</v>
      </c>
      <c r="C27" s="10" t="s">
        <v>35</v>
      </c>
      <c r="D27" s="19" t="s">
        <v>40</v>
      </c>
    </row>
    <row r="28" spans="1:4" x14ac:dyDescent="0.3">
      <c r="A28" s="39" t="s">
        <v>30</v>
      </c>
      <c r="B28" s="40">
        <f>SUM(B26:B27)</f>
        <v>69262000</v>
      </c>
      <c r="C28" s="41"/>
      <c r="D28" s="45" t="s">
        <v>41</v>
      </c>
    </row>
    <row r="29" spans="1:4" x14ac:dyDescent="0.3">
      <c r="A29" s="35" t="s">
        <v>31</v>
      </c>
      <c r="B29" s="32" t="s">
        <v>3</v>
      </c>
      <c r="C29" s="32" t="s">
        <v>4</v>
      </c>
      <c r="D29" s="19" t="s">
        <v>39</v>
      </c>
    </row>
    <row r="30" spans="1:4" x14ac:dyDescent="0.3">
      <c r="A30" s="39" t="s">
        <v>32</v>
      </c>
      <c r="B30" s="5">
        <v>131504000</v>
      </c>
      <c r="C30" s="4">
        <v>7961</v>
      </c>
      <c r="D30" s="45" t="s">
        <v>42</v>
      </c>
    </row>
    <row r="31" spans="1:4" x14ac:dyDescent="0.3">
      <c r="A31" s="48" t="s">
        <v>33</v>
      </c>
      <c r="B31" s="49">
        <f>B27</f>
        <v>10080000</v>
      </c>
      <c r="C31" s="4">
        <v>7961</v>
      </c>
      <c r="D31" s="17"/>
    </row>
    <row r="32" spans="1:4" x14ac:dyDescent="0.3">
      <c r="A32" s="33" t="s">
        <v>34</v>
      </c>
      <c r="B32" s="37">
        <f>SUM(B30:B31)</f>
        <v>141584000</v>
      </c>
      <c r="C32" s="16"/>
      <c r="D32" s="11"/>
    </row>
    <row r="33" spans="1:4" x14ac:dyDescent="0.3">
      <c r="D33" s="18"/>
    </row>
    <row r="34" spans="1:4" x14ac:dyDescent="0.3">
      <c r="A34" s="3" t="s">
        <v>10</v>
      </c>
      <c r="B34" s="3" t="s">
        <v>3</v>
      </c>
      <c r="C34" s="3" t="s">
        <v>4</v>
      </c>
      <c r="D34" s="3" t="s">
        <v>5</v>
      </c>
    </row>
    <row r="35" spans="1:4" x14ac:dyDescent="0.3">
      <c r="A35" s="4" t="s">
        <v>67</v>
      </c>
      <c r="B35" s="5">
        <v>20550000</v>
      </c>
      <c r="C35" s="4">
        <v>8054</v>
      </c>
      <c r="D35" s="14" t="s">
        <v>11</v>
      </c>
    </row>
    <row r="36" spans="1:4" x14ac:dyDescent="0.3">
      <c r="A36" s="4" t="s">
        <v>68</v>
      </c>
      <c r="B36" s="5">
        <v>20550000</v>
      </c>
      <c r="C36" s="4">
        <v>8054</v>
      </c>
      <c r="D36" s="47">
        <v>98000000</v>
      </c>
    </row>
    <row r="37" spans="1:4" x14ac:dyDescent="0.3">
      <c r="A37" s="4" t="s">
        <v>69</v>
      </c>
      <c r="B37" s="5">
        <v>13866000</v>
      </c>
      <c r="C37" s="4">
        <v>8054</v>
      </c>
      <c r="D37" s="20" t="s">
        <v>12</v>
      </c>
    </row>
    <row r="38" spans="1:4" x14ac:dyDescent="0.3">
      <c r="A38" s="4" t="s">
        <v>70</v>
      </c>
      <c r="B38" s="5">
        <v>13866000</v>
      </c>
      <c r="C38" s="4">
        <v>8054</v>
      </c>
      <c r="D38" s="7"/>
    </row>
    <row r="39" spans="1:4" x14ac:dyDescent="0.3">
      <c r="A39" s="8" t="s">
        <v>6</v>
      </c>
      <c r="B39" s="9">
        <f>SUM(B35:B38)</f>
        <v>68832000</v>
      </c>
      <c r="C39" s="10"/>
      <c r="D39" s="7"/>
    </row>
    <row r="40" spans="1:4" x14ac:dyDescent="0.3">
      <c r="A40" s="8" t="s">
        <v>29</v>
      </c>
      <c r="B40" s="9">
        <v>11000000</v>
      </c>
      <c r="C40" s="10" t="s">
        <v>35</v>
      </c>
      <c r="D40" s="7"/>
    </row>
    <row r="41" spans="1:4" x14ac:dyDescent="0.3">
      <c r="A41" s="39" t="s">
        <v>30</v>
      </c>
      <c r="B41" s="40">
        <f>SUM(B39:B40)</f>
        <v>79832000</v>
      </c>
      <c r="C41" s="41"/>
      <c r="D41" s="7"/>
    </row>
    <row r="42" spans="1:4" x14ac:dyDescent="0.3">
      <c r="A42" s="35" t="s">
        <v>31</v>
      </c>
      <c r="B42" s="32" t="s">
        <v>3</v>
      </c>
      <c r="C42" s="32" t="s">
        <v>4</v>
      </c>
      <c r="D42" s="7"/>
    </row>
    <row r="43" spans="1:4" x14ac:dyDescent="0.3">
      <c r="A43" s="39" t="s">
        <v>32</v>
      </c>
      <c r="B43" s="5">
        <v>97512000</v>
      </c>
      <c r="C43" s="4">
        <v>7961</v>
      </c>
      <c r="D43" s="7"/>
    </row>
    <row r="44" spans="1:4" x14ac:dyDescent="0.3">
      <c r="A44" s="48" t="s">
        <v>33</v>
      </c>
      <c r="B44" s="49">
        <f>B40</f>
        <v>11000000</v>
      </c>
      <c r="C44" s="4">
        <v>7961</v>
      </c>
      <c r="D44" s="20"/>
    </row>
    <row r="45" spans="1:4" x14ac:dyDescent="0.3">
      <c r="A45" s="33" t="s">
        <v>34</v>
      </c>
      <c r="B45" s="37">
        <f>SUM(B43:B44)</f>
        <v>108512000</v>
      </c>
      <c r="C45" s="16"/>
      <c r="D45" s="4"/>
    </row>
    <row r="47" spans="1:4" x14ac:dyDescent="0.3">
      <c r="A47" s="3" t="s">
        <v>13</v>
      </c>
      <c r="B47" s="3" t="s">
        <v>3</v>
      </c>
      <c r="C47" s="3" t="s">
        <v>4</v>
      </c>
      <c r="D47" s="3" t="s">
        <v>5</v>
      </c>
    </row>
    <row r="48" spans="1:4" x14ac:dyDescent="0.3">
      <c r="A48" s="4" t="s">
        <v>71</v>
      </c>
      <c r="B48" s="5">
        <v>26712000</v>
      </c>
      <c r="C48" s="4">
        <v>8054</v>
      </c>
      <c r="D48" s="14" t="s">
        <v>14</v>
      </c>
    </row>
    <row r="49" spans="1:4" x14ac:dyDescent="0.3">
      <c r="A49" s="4" t="s">
        <v>72</v>
      </c>
      <c r="B49" s="5">
        <v>22260000</v>
      </c>
      <c r="C49" s="4">
        <v>8054</v>
      </c>
      <c r="D49" s="5">
        <v>106000000</v>
      </c>
    </row>
    <row r="50" spans="1:4" x14ac:dyDescent="0.3">
      <c r="A50" s="4" t="s">
        <v>73</v>
      </c>
      <c r="B50" s="5">
        <v>26712000</v>
      </c>
      <c r="C50" s="4">
        <v>8054</v>
      </c>
      <c r="D50" s="6"/>
    </row>
    <row r="51" spans="1:4" x14ac:dyDescent="0.3">
      <c r="A51" s="8" t="s">
        <v>6</v>
      </c>
      <c r="B51" s="9">
        <f>SUM(B48:B50)</f>
        <v>75684000</v>
      </c>
      <c r="C51" s="10"/>
      <c r="D51" s="7"/>
    </row>
    <row r="52" spans="1:4" x14ac:dyDescent="0.3">
      <c r="A52" s="8" t="s">
        <v>29</v>
      </c>
      <c r="B52" s="9">
        <v>17000000</v>
      </c>
      <c r="C52" s="10" t="s">
        <v>35</v>
      </c>
      <c r="D52" s="7"/>
    </row>
    <row r="53" spans="1:4" x14ac:dyDescent="0.3">
      <c r="A53" s="39" t="s">
        <v>30</v>
      </c>
      <c r="B53" s="40">
        <f>SUM(B51:B52)</f>
        <v>92684000</v>
      </c>
      <c r="C53" s="41"/>
      <c r="D53" s="7"/>
    </row>
    <row r="54" spans="1:4" x14ac:dyDescent="0.3">
      <c r="A54" s="35" t="s">
        <v>31</v>
      </c>
      <c r="B54" s="32" t="s">
        <v>3</v>
      </c>
      <c r="C54" s="32" t="s">
        <v>4</v>
      </c>
      <c r="D54" s="7"/>
    </row>
    <row r="55" spans="1:4" x14ac:dyDescent="0.3">
      <c r="A55" s="39" t="s">
        <v>32</v>
      </c>
      <c r="B55" s="5">
        <v>100688000</v>
      </c>
      <c r="C55" s="4">
        <v>7961</v>
      </c>
      <c r="D55" s="7"/>
    </row>
    <row r="56" spans="1:4" x14ac:dyDescent="0.3">
      <c r="A56" s="48" t="s">
        <v>33</v>
      </c>
      <c r="B56" s="49">
        <f>B52</f>
        <v>17000000</v>
      </c>
      <c r="C56" s="4">
        <v>7961</v>
      </c>
      <c r="D56" s="7"/>
    </row>
    <row r="57" spans="1:4" x14ac:dyDescent="0.3">
      <c r="A57" s="36" t="s">
        <v>34</v>
      </c>
      <c r="B57" s="38">
        <f>SUM(B55:B56)</f>
        <v>117688000</v>
      </c>
      <c r="C57" s="50"/>
      <c r="D57" s="21"/>
    </row>
    <row r="59" spans="1:4" x14ac:dyDescent="0.3">
      <c r="A59" s="3" t="s">
        <v>15</v>
      </c>
      <c r="B59" s="3" t="s">
        <v>3</v>
      </c>
      <c r="C59" s="3" t="s">
        <v>4</v>
      </c>
      <c r="D59" s="3" t="s">
        <v>5</v>
      </c>
    </row>
    <row r="60" spans="1:4" x14ac:dyDescent="0.3">
      <c r="A60" s="4" t="s">
        <v>74</v>
      </c>
      <c r="B60" s="22">
        <v>22260000</v>
      </c>
      <c r="C60" s="4">
        <v>8054</v>
      </c>
      <c r="D60" s="14" t="s">
        <v>16</v>
      </c>
    </row>
    <row r="61" spans="1:4" x14ac:dyDescent="0.3">
      <c r="A61" s="8" t="s">
        <v>6</v>
      </c>
      <c r="B61" s="9">
        <f>B60</f>
        <v>22260000</v>
      </c>
      <c r="C61" s="10"/>
      <c r="D61" s="5">
        <v>40000000</v>
      </c>
    </row>
    <row r="62" spans="1:4" x14ac:dyDescent="0.3">
      <c r="A62" s="8" t="s">
        <v>29</v>
      </c>
      <c r="B62" s="9">
        <v>7000000</v>
      </c>
      <c r="C62" s="10" t="s">
        <v>35</v>
      </c>
      <c r="D62" s="23" t="s">
        <v>17</v>
      </c>
    </row>
    <row r="63" spans="1:4" x14ac:dyDescent="0.3">
      <c r="A63" s="39" t="s">
        <v>30</v>
      </c>
      <c r="B63" s="40">
        <f>SUM(B61:B62)</f>
        <v>29260000</v>
      </c>
      <c r="C63" s="41"/>
      <c r="D63" s="21"/>
    </row>
    <row r="64" spans="1:4" x14ac:dyDescent="0.3">
      <c r="A64" s="35" t="s">
        <v>31</v>
      </c>
      <c r="B64" s="32" t="s">
        <v>3</v>
      </c>
      <c r="C64" s="32" t="s">
        <v>4</v>
      </c>
      <c r="D64" s="6"/>
    </row>
    <row r="65" spans="1:6" x14ac:dyDescent="0.3">
      <c r="A65" s="39" t="s">
        <v>32</v>
      </c>
      <c r="B65" s="5">
        <v>40068000</v>
      </c>
      <c r="C65" s="4">
        <v>7961</v>
      </c>
      <c r="D65" s="7"/>
    </row>
    <row r="66" spans="1:6" x14ac:dyDescent="0.3">
      <c r="A66" s="48" t="s">
        <v>33</v>
      </c>
      <c r="B66" s="49">
        <f>B62</f>
        <v>7000000</v>
      </c>
      <c r="C66" s="4">
        <v>7961</v>
      </c>
      <c r="D66" s="7"/>
    </row>
    <row r="67" spans="1:6" x14ac:dyDescent="0.3">
      <c r="A67" s="33" t="s">
        <v>34</v>
      </c>
      <c r="B67" s="37">
        <f>SUM(B65:B66)</f>
        <v>47068000</v>
      </c>
      <c r="C67" s="16"/>
      <c r="D67" s="21"/>
    </row>
    <row r="69" spans="1:6" x14ac:dyDescent="0.3">
      <c r="A69" s="3" t="s">
        <v>18</v>
      </c>
      <c r="B69" s="3" t="s">
        <v>3</v>
      </c>
      <c r="C69" s="3" t="s">
        <v>4</v>
      </c>
      <c r="D69" s="3" t="s">
        <v>5</v>
      </c>
      <c r="F69" s="24">
        <f>F70/2</f>
        <v>0</v>
      </c>
    </row>
    <row r="70" spans="1:6" x14ac:dyDescent="0.3">
      <c r="A70" s="4" t="s">
        <v>75</v>
      </c>
      <c r="B70" s="22">
        <v>22260000</v>
      </c>
      <c r="C70" s="4">
        <f>7961</f>
        <v>7961</v>
      </c>
      <c r="D70" s="14" t="s">
        <v>14</v>
      </c>
      <c r="E70" s="24"/>
      <c r="F70" s="25"/>
    </row>
    <row r="71" spans="1:6" x14ac:dyDescent="0.3">
      <c r="A71" s="8" t="s">
        <v>6</v>
      </c>
      <c r="B71" s="9">
        <f>B70</f>
        <v>22260000</v>
      </c>
      <c r="C71" s="10"/>
      <c r="D71" s="27">
        <v>18000000</v>
      </c>
      <c r="E71" s="26"/>
      <c r="F71" s="25"/>
    </row>
    <row r="72" spans="1:6" x14ac:dyDescent="0.3">
      <c r="A72" s="8" t="s">
        <v>29</v>
      </c>
      <c r="B72" s="9">
        <v>18000000</v>
      </c>
      <c r="C72" s="10" t="s">
        <v>35</v>
      </c>
      <c r="D72" s="7"/>
      <c r="E72" s="26"/>
    </row>
    <row r="73" spans="1:6" x14ac:dyDescent="0.3">
      <c r="A73" s="39" t="s">
        <v>30</v>
      </c>
      <c r="B73" s="40">
        <f>SUM(B71:B72)</f>
        <v>40260000</v>
      </c>
      <c r="C73" s="41"/>
      <c r="D73" s="21"/>
      <c r="E73" s="24"/>
    </row>
    <row r="74" spans="1:6" x14ac:dyDescent="0.3">
      <c r="A74" s="35" t="s">
        <v>31</v>
      </c>
      <c r="B74" s="32" t="s">
        <v>3</v>
      </c>
      <c r="C74" s="32" t="s">
        <v>4</v>
      </c>
      <c r="D74" s="7"/>
    </row>
    <row r="75" spans="1:6" x14ac:dyDescent="0.3">
      <c r="A75" s="39" t="s">
        <v>32</v>
      </c>
      <c r="B75" s="5">
        <v>31164000</v>
      </c>
      <c r="C75" s="4">
        <v>7961</v>
      </c>
      <c r="D75" s="7"/>
    </row>
    <row r="76" spans="1:6" x14ac:dyDescent="0.3">
      <c r="A76" s="48" t="s">
        <v>33</v>
      </c>
      <c r="B76" s="49">
        <f>B72</f>
        <v>18000000</v>
      </c>
      <c r="C76" s="4">
        <v>7961</v>
      </c>
      <c r="D76" s="7"/>
    </row>
    <row r="77" spans="1:6" x14ac:dyDescent="0.3">
      <c r="A77" s="33" t="s">
        <v>34</v>
      </c>
      <c r="B77" s="37">
        <f>SUM(B75:B76)</f>
        <v>49164000</v>
      </c>
      <c r="C77" s="16"/>
      <c r="D77" s="21"/>
    </row>
    <row r="78" spans="1:6" x14ac:dyDescent="0.3">
      <c r="A78" s="28"/>
      <c r="B78" s="29"/>
      <c r="C78" s="30"/>
    </row>
    <row r="79" spans="1:6" x14ac:dyDescent="0.3">
      <c r="A79" s="3" t="s">
        <v>19</v>
      </c>
      <c r="B79" s="3" t="s">
        <v>3</v>
      </c>
      <c r="C79" s="3" t="s">
        <v>4</v>
      </c>
      <c r="D79" s="3" t="s">
        <v>5</v>
      </c>
    </row>
    <row r="80" spans="1:6" x14ac:dyDescent="0.3">
      <c r="A80" s="4" t="s">
        <v>76</v>
      </c>
      <c r="B80" s="22">
        <v>35616000</v>
      </c>
      <c r="C80" s="4">
        <f>7961</f>
        <v>7961</v>
      </c>
      <c r="D80" s="44" t="s">
        <v>20</v>
      </c>
    </row>
    <row r="81" spans="1:4" x14ac:dyDescent="0.3">
      <c r="A81" s="8" t="s">
        <v>6</v>
      </c>
      <c r="B81" s="9">
        <f>B80</f>
        <v>35616000</v>
      </c>
      <c r="C81" s="10"/>
      <c r="D81" s="51">
        <v>35000000</v>
      </c>
    </row>
    <row r="82" spans="1:4" x14ac:dyDescent="0.3">
      <c r="A82" s="8" t="s">
        <v>29</v>
      </c>
      <c r="B82" s="9">
        <v>8000000</v>
      </c>
      <c r="C82" s="10" t="s">
        <v>35</v>
      </c>
      <c r="D82" s="20" t="s">
        <v>21</v>
      </c>
    </row>
    <row r="83" spans="1:4" x14ac:dyDescent="0.3">
      <c r="A83" s="39" t="s">
        <v>30</v>
      </c>
      <c r="B83" s="40">
        <f>SUM(B81:B82)</f>
        <v>43616000</v>
      </c>
      <c r="C83" s="41"/>
      <c r="D83" s="21"/>
    </row>
    <row r="84" spans="1:4" x14ac:dyDescent="0.3">
      <c r="A84" s="35" t="s">
        <v>31</v>
      </c>
      <c r="B84" s="32" t="s">
        <v>3</v>
      </c>
      <c r="C84" s="32" t="s">
        <v>4</v>
      </c>
      <c r="D84" s="6"/>
    </row>
    <row r="85" spans="1:4" x14ac:dyDescent="0.3">
      <c r="A85" s="39" t="s">
        <v>32</v>
      </c>
      <c r="B85" s="5">
        <v>31164000</v>
      </c>
      <c r="C85" s="4">
        <v>7961</v>
      </c>
      <c r="D85" s="7"/>
    </row>
    <row r="86" spans="1:4" x14ac:dyDescent="0.3">
      <c r="A86" s="48" t="s">
        <v>33</v>
      </c>
      <c r="B86" s="49">
        <f>B82</f>
        <v>8000000</v>
      </c>
      <c r="C86" s="4">
        <v>7961</v>
      </c>
      <c r="D86" s="7"/>
    </row>
    <row r="87" spans="1:4" x14ac:dyDescent="0.3">
      <c r="A87" s="33" t="s">
        <v>34</v>
      </c>
      <c r="B87" s="37">
        <f>SUM(B85:B86)</f>
        <v>39164000</v>
      </c>
      <c r="C87" s="16"/>
      <c r="D87" s="21"/>
    </row>
    <row r="90" spans="1:4" x14ac:dyDescent="0.3">
      <c r="A90" s="3" t="s">
        <v>22</v>
      </c>
      <c r="B90" s="3" t="s">
        <v>3</v>
      </c>
      <c r="C90" s="3" t="s">
        <v>4</v>
      </c>
      <c r="D90" s="3" t="s">
        <v>5</v>
      </c>
    </row>
    <row r="91" spans="1:4" x14ac:dyDescent="0.3">
      <c r="A91" s="8" t="s">
        <v>6</v>
      </c>
      <c r="B91" s="9">
        <v>0</v>
      </c>
      <c r="C91" s="10" t="s">
        <v>23</v>
      </c>
      <c r="D91" s="41" t="s">
        <v>25</v>
      </c>
    </row>
    <row r="92" spans="1:4" x14ac:dyDescent="0.3">
      <c r="A92" s="12" t="s">
        <v>24</v>
      </c>
      <c r="B92" s="27">
        <v>6717000</v>
      </c>
      <c r="C92" s="4">
        <f>7961</f>
        <v>7961</v>
      </c>
      <c r="D92" s="7"/>
    </row>
    <row r="93" spans="1:4" x14ac:dyDescent="0.3">
      <c r="A93" s="4" t="s">
        <v>58</v>
      </c>
      <c r="B93" s="52">
        <v>13072000</v>
      </c>
      <c r="C93" s="4"/>
      <c r="D93" s="7"/>
    </row>
    <row r="94" spans="1:4" x14ac:dyDescent="0.3">
      <c r="A94" s="4" t="s">
        <v>59</v>
      </c>
      <c r="B94" s="52">
        <v>6850000</v>
      </c>
      <c r="C94" s="4"/>
      <c r="D94" s="7"/>
    </row>
    <row r="95" spans="1:4" x14ac:dyDescent="0.3">
      <c r="A95" s="4" t="s">
        <v>60</v>
      </c>
      <c r="B95" s="52">
        <v>5862000</v>
      </c>
      <c r="C95" s="4"/>
      <c r="D95" s="7"/>
    </row>
    <row r="96" spans="1:4" x14ac:dyDescent="0.3">
      <c r="A96" s="4" t="s">
        <v>61</v>
      </c>
      <c r="B96" s="52">
        <v>6094000</v>
      </c>
      <c r="C96" s="4"/>
      <c r="D96" s="7"/>
    </row>
    <row r="97" spans="1:4" x14ac:dyDescent="0.3">
      <c r="A97" s="4" t="s">
        <v>63</v>
      </c>
      <c r="B97" s="52">
        <v>4576000</v>
      </c>
      <c r="C97" s="4"/>
      <c r="D97" s="7"/>
    </row>
    <row r="98" spans="1:4" x14ac:dyDescent="0.3">
      <c r="A98" s="4" t="s">
        <v>62</v>
      </c>
      <c r="B98" s="52">
        <v>4576000</v>
      </c>
      <c r="C98" s="4"/>
      <c r="D98" s="7"/>
    </row>
    <row r="99" spans="1:4" x14ac:dyDescent="0.3">
      <c r="A99" s="12" t="s">
        <v>8</v>
      </c>
      <c r="B99" s="27">
        <f>SUM(B93:B98)</f>
        <v>41030000</v>
      </c>
      <c r="C99" s="4">
        <f>7961</f>
        <v>7961</v>
      </c>
      <c r="D99" s="7"/>
    </row>
    <row r="100" spans="1:4" x14ac:dyDescent="0.3">
      <c r="A100" s="8" t="s">
        <v>6</v>
      </c>
      <c r="B100" s="9">
        <f>B99</f>
        <v>41030000</v>
      </c>
      <c r="C100" s="10"/>
      <c r="D100" s="7"/>
    </row>
    <row r="101" spans="1:4" x14ac:dyDescent="0.3">
      <c r="A101" s="8" t="s">
        <v>29</v>
      </c>
      <c r="B101" s="9">
        <v>3020000</v>
      </c>
      <c r="C101" s="10" t="s">
        <v>35</v>
      </c>
      <c r="D101" s="7"/>
    </row>
    <row r="102" spans="1:4" x14ac:dyDescent="0.3">
      <c r="A102" s="8" t="s">
        <v>43</v>
      </c>
      <c r="B102" s="9">
        <v>2500000</v>
      </c>
      <c r="C102" s="10" t="s">
        <v>44</v>
      </c>
      <c r="D102" s="7"/>
    </row>
    <row r="103" spans="1:4" x14ac:dyDescent="0.3">
      <c r="A103" s="39" t="s">
        <v>30</v>
      </c>
      <c r="B103" s="40">
        <f>SUM(B100:B102)</f>
        <v>46550000</v>
      </c>
      <c r="C103" s="41"/>
      <c r="D103" s="7"/>
    </row>
    <row r="104" spans="1:4" x14ac:dyDescent="0.3">
      <c r="A104" s="35" t="s">
        <v>31</v>
      </c>
      <c r="B104" s="32" t="s">
        <v>3</v>
      </c>
      <c r="C104" s="32" t="s">
        <v>4</v>
      </c>
      <c r="D104" s="7"/>
    </row>
    <row r="105" spans="1:4" x14ac:dyDescent="0.3">
      <c r="A105" s="39" t="s">
        <v>32</v>
      </c>
      <c r="B105" s="5">
        <v>46220000</v>
      </c>
      <c r="C105" s="4">
        <v>7961</v>
      </c>
      <c r="D105" s="7"/>
    </row>
    <row r="106" spans="1:4" x14ac:dyDescent="0.3">
      <c r="A106" s="48" t="s">
        <v>33</v>
      </c>
      <c r="B106" s="49">
        <f>B101</f>
        <v>3020000</v>
      </c>
      <c r="C106" s="4">
        <v>7961</v>
      </c>
      <c r="D106" s="7"/>
    </row>
    <row r="107" spans="1:4" x14ac:dyDescent="0.3">
      <c r="A107" s="33" t="s">
        <v>34</v>
      </c>
      <c r="B107" s="37">
        <f>SUM(B105:B106)</f>
        <v>49240000</v>
      </c>
      <c r="C107" s="16"/>
      <c r="D107" s="4" t="s">
        <v>26</v>
      </c>
    </row>
    <row r="109" spans="1:4" x14ac:dyDescent="0.3">
      <c r="A109" s="4" t="s">
        <v>47</v>
      </c>
      <c r="B109" s="55">
        <f>B8+B26+B39+B51+B61+B71+B81+B100</f>
        <v>366462000</v>
      </c>
    </row>
    <row r="110" spans="1:4" x14ac:dyDescent="0.3">
      <c r="A110" s="4" t="s">
        <v>48</v>
      </c>
      <c r="B110" s="55">
        <f>B9+B27+B40+B52+B62+B72+B82+B101</f>
        <v>84100000</v>
      </c>
    </row>
    <row r="111" spans="1:4" x14ac:dyDescent="0.3">
      <c r="A111" s="4" t="s">
        <v>49</v>
      </c>
      <c r="B111" s="55">
        <f>B102</f>
        <v>2500000</v>
      </c>
    </row>
    <row r="112" spans="1:4" x14ac:dyDescent="0.3">
      <c r="A112" s="8" t="s">
        <v>45</v>
      </c>
      <c r="B112" s="57">
        <f>B10+B28+B41+B53+B63+B73+B83+B103</f>
        <v>453062000</v>
      </c>
    </row>
    <row r="113" spans="1:3" x14ac:dyDescent="0.3">
      <c r="A113" s="28"/>
      <c r="B113" s="56"/>
    </row>
    <row r="114" spans="1:3" x14ac:dyDescent="0.3">
      <c r="A114" s="4" t="s">
        <v>47</v>
      </c>
      <c r="B114" s="55">
        <f>B13+B30+B43+B55+B65+B75+B85+B105</f>
        <v>547650000</v>
      </c>
    </row>
    <row r="115" spans="1:3" x14ac:dyDescent="0.3">
      <c r="A115" s="4" t="s">
        <v>48</v>
      </c>
      <c r="B115" s="55">
        <f>B14+B31+B44+B56+B66+B76+B86+B106</f>
        <v>84100000</v>
      </c>
    </row>
    <row r="116" spans="1:3" x14ac:dyDescent="0.3">
      <c r="A116" s="4" t="s">
        <v>49</v>
      </c>
      <c r="B116" s="55">
        <v>0</v>
      </c>
    </row>
    <row r="117" spans="1:3" x14ac:dyDescent="0.3">
      <c r="A117" s="53" t="s">
        <v>46</v>
      </c>
      <c r="B117" s="54">
        <f>B107+B87+B77+B67+B57+B45+B32+B15</f>
        <v>631750000</v>
      </c>
    </row>
    <row r="118" spans="1:3" x14ac:dyDescent="0.3">
      <c r="A118" s="1"/>
      <c r="B118" s="1"/>
      <c r="C118" s="31"/>
    </row>
  </sheetData>
  <mergeCells count="2">
    <mergeCell ref="A1:D1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Políticas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eduardo cabrera caballero</dc:creator>
  <cp:lastModifiedBy>CONSTANZA ADRIANA CARDENAS CAMACHO</cp:lastModifiedBy>
  <dcterms:created xsi:type="dcterms:W3CDTF">2025-11-11T00:49:27Z</dcterms:created>
  <dcterms:modified xsi:type="dcterms:W3CDTF">2025-11-21T21:42:49Z</dcterms:modified>
</cp:coreProperties>
</file>